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4\"/>
    </mc:Choice>
  </mc:AlternateContent>
  <xr:revisionPtr revIDLastSave="0" documentId="13_ncr:1_{EEF1D9BE-5331-4B6C-A4BC-26C330099FDA}" xr6:coauthVersionLast="47" xr6:coauthVersionMax="47" xr10:uidLastSave="{00000000-0000-0000-0000-000000000000}"/>
  <bookViews>
    <workbookView xWindow="11424" yWindow="0" windowWidth="11712" windowHeight="1233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liczebnosc_wiek'!$A$1:$O$24</definedName>
    <definedName name="_xlnm.Print_Area" localSheetId="1">'2 - EURO_rodzaj_paliwa'!$A$1:$R$20</definedName>
    <definedName name="_xlnm.Print_Area" localSheetId="2">'3 - TOP_marki'!$B$1:$R$18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<sst xmlns="http://schemas.openxmlformats.org/spreadsheetml/2006/main" count="68" uniqueCount="64">
  <si>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</si>
  <si>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</si>
  <si>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</si>
  <si>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</si>
  <si>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</si>
  <si>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</si>
  <si>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</si>
  <si>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</si>
  <si>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</si>
  <si>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</si>
  <si>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</si>
  <si>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</si>
  <si>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</si>
  <si>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</si>
  <si>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</si>
  <si>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</si>
  <si>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</si>
  <si>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</si>
  <si>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</si>
  <si>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</si>
  <si>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</si>
  <si>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</si>
  <si>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</si>
  <si>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</si>
  <si>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</si>
  <si>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</si>
  <si>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</si>
  <si>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</si>
  <si>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</si>
  <si>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</si>
  <si>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</si>
  <si>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</si>
  <si>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</si>
  <si>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</si>
  <si>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</si>
  <si>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</si>
  <si>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</si>
  <si>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</si>
  <si>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</si>
  <si>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</si>
  <si>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AUDI</t>
  </si>
  <si>
    <t>BMW</t>
  </si>
  <si>
    <t>MERCEDES-BENZ</t>
  </si>
  <si>
    <t>HYUNDAI</t>
  </si>
  <si>
    <t>* źródło: PZPM na podstawie danych CEP</t>
  </si>
  <si>
    <t>Rodzaj napędu</t>
  </si>
  <si>
    <t>Liczba pojazdów</t>
  </si>
  <si>
    <t>5-10 lat</t>
  </si>
  <si>
    <t>Pierwsze rejestracje używanych samochodów osobowych sprowadzonych z zagranicy w Polsce, w latach 2025 - 2026
analizy PZPM na podstawie Centralnej Ewidencji Pojazdów</t>
  </si>
  <si>
    <t>** kolejność wg rejestracji w 2026 roku</t>
  </si>
  <si>
    <t>KIA</t>
  </si>
  <si>
    <t>Struktura wieku Sty-Kwi 2026</t>
  </si>
  <si>
    <t>160,6</t>
  </si>
  <si>
    <t>149,7</t>
  </si>
  <si>
    <t>112,4</t>
  </si>
  <si>
    <t>92,6</t>
  </si>
  <si>
    <t>22,8</t>
  </si>
  <si>
    <t>26,0</t>
  </si>
  <si>
    <t>Styczeń-Kwiecień 2025</t>
  </si>
  <si>
    <t>Styczeń-Kwiecień 2026</t>
  </si>
  <si>
    <t>FORD</t>
  </si>
  <si>
    <t>OPEL</t>
  </si>
  <si>
    <t>PEUGEOT</t>
  </si>
  <si>
    <t>RENAULT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</si>
</sst>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0.10006970511382063</c:v>
                </c:pt>
                <c:pt idx="1">
                  <c:v>0.33577736112094769</c:v>
                </c:pt>
                <c:pt idx="2">
                  <c:v>0.56415293376523168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TOP_marki'!$D$5</c:f>
              <c:strCache>
                <c:ptCount val="1"/>
                <c:pt idx="0">
                  <c:v>Styczeń-Kwiecień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TOP_marki'!$D$6:$D$15</c:f>
              <c:numCache>
                <c:formatCode>_-* #\ ##0\ _z_ł_-;\-* #\ ##0\ _z_ł_-;_-* "-"??\ _z_ł_-;_-@_-</c:formatCode>
                <c:ptCount val="10"/>
                <c:pt idx="0">
                  <c:v>27709</c:v>
                </c:pt>
                <c:pt idx="1">
                  <c:v>28289</c:v>
                </c:pt>
                <c:pt idx="2">
                  <c:v>25906</c:v>
                </c:pt>
                <c:pt idx="3">
                  <c:v>22241</c:v>
                </c:pt>
                <c:pt idx="4">
                  <c:v>18508</c:v>
                </c:pt>
                <c:pt idx="5">
                  <c:v>14920</c:v>
                </c:pt>
                <c:pt idx="6">
                  <c:v>13721</c:v>
                </c:pt>
                <c:pt idx="7">
                  <c:v>14366</c:v>
                </c:pt>
                <c:pt idx="8">
                  <c:v>12953</c:v>
                </c:pt>
                <c:pt idx="9">
                  <c:v>10584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TOP_marki'!$E$5</c:f>
              <c:strCache>
                <c:ptCount val="1"/>
                <c:pt idx="0">
                  <c:v>Styczeń-Kwiecień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TOP_marki'!$E$6:$E$15</c:f>
              <c:numCache>
                <c:formatCode>_-* #\ ##0\ _z_ł_-;\-* #\ ##0\ _z_ł_-;_-* "-"??\ _z_ł_-;_-@_-</c:formatCode>
                <c:ptCount val="10"/>
                <c:pt idx="0">
                  <c:v>24874</c:v>
                </c:pt>
                <c:pt idx="1">
                  <c:v>24607</c:v>
                </c:pt>
                <c:pt idx="2">
                  <c:v>23491</c:v>
                </c:pt>
                <c:pt idx="3">
                  <c:v>19118</c:v>
                </c:pt>
                <c:pt idx="4">
                  <c:v>16670</c:v>
                </c:pt>
                <c:pt idx="5">
                  <c:v>14284</c:v>
                </c:pt>
                <c:pt idx="6">
                  <c:v>13510</c:v>
                </c:pt>
                <c:pt idx="7">
                  <c:v>13055</c:v>
                </c:pt>
                <c:pt idx="8">
                  <c:v>11521</c:v>
                </c:pt>
                <c:pt idx="9">
                  <c:v>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0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97971</xdr:colOff>
      <xdr:row>2</xdr:row>
      <xdr:rowOff>37035</xdr:rowOff>
    </xdr:from>
    <xdr:to>
      <xdr:col>15</xdr:col>
      <xdr:colOff>360589</xdr:colOff>
      <xdr:row>16</xdr:row>
      <xdr:rowOff>34018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37F6366-DFA6-ADB7-71B6-32D430A7A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0657" y="690178"/>
          <a:ext cx="7120618" cy="45472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3</xdr:row>
      <xdr:rowOff>0</xdr:rowOff>
    </xdr:from>
    <xdr:to>
      <xdr:col>16</xdr:col>
      <xdr:colOff>190500</xdr:colOff>
      <xdr:row>15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47626</xdr:rowOff>
    </xdr:from>
    <xdr:to>
      <xdr:col>3</xdr:col>
      <xdr:colOff>180976</xdr:colOff>
      <xdr:row>2</xdr:row>
      <xdr:rowOff>151082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8" y="47626"/>
          <a:ext cx="1830161" cy="430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5"/>
  <sheetViews>
    <sheetView showGridLines="0" tabSelected="1" zoomScale="50" zoomScaleNormal="50" zoomScalePageLayoutView="55" workbookViewId="0"/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6" t="s">
        <v>48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1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Q6" s="6"/>
      <c r="R6" s="6"/>
    </row>
    <row r="7" spans="2:18" ht="26.25" customHeight="1" thickBot="1" x14ac:dyDescent="0.3">
      <c r="B7" s="21">
        <v>2025</v>
      </c>
      <c r="C7" s="31">
        <v>69287</v>
      </c>
      <c r="D7" s="32">
        <v>69649</v>
      </c>
      <c r="E7" s="31">
        <v>77652</v>
      </c>
      <c r="F7" s="32">
        <v>79122</v>
      </c>
      <c r="G7" s="31">
        <v>72653</v>
      </c>
      <c r="H7" s="32">
        <v>69240</v>
      </c>
      <c r="I7" s="31">
        <v>78330</v>
      </c>
      <c r="J7" s="32">
        <v>66914</v>
      </c>
      <c r="K7" s="31">
        <v>73773</v>
      </c>
      <c r="L7" s="32">
        <v>77057</v>
      </c>
      <c r="M7" s="31">
        <v>59809</v>
      </c>
      <c r="N7" s="32">
        <v>64074</v>
      </c>
      <c r="O7" s="31">
        <f>SUM(C7:N7)</f>
        <v>857560</v>
      </c>
      <c r="Q7" s="7"/>
      <c r="R7" s="7"/>
    </row>
    <row r="8" spans="2:18" ht="26.25" customHeight="1" thickBot="1" x14ac:dyDescent="0.3">
      <c r="B8" s="21">
        <v>2026</v>
      </c>
      <c r="C8" s="33">
        <v>57747</v>
      </c>
      <c r="D8" s="34">
        <v>62265</v>
      </c>
      <c r="E8" s="33">
        <v>76448</v>
      </c>
      <c r="F8" s="34">
        <v>71813</v>
      </c>
      <c r="G8" s="33"/>
      <c r="H8" s="34"/>
      <c r="I8" s="33"/>
      <c r="J8" s="34"/>
      <c r="K8" s="33"/>
      <c r="L8" s="34"/>
      <c r="M8" s="33"/>
      <c r="N8" s="34"/>
      <c r="O8" s="33">
        <f>SUM(C8:N8)</f>
        <v>268273</v>
      </c>
      <c r="Q8" s="7"/>
      <c r="R8" s="7"/>
    </row>
    <row r="9" spans="2:18" ht="26.25" customHeight="1" thickBot="1" x14ac:dyDescent="0.3">
      <c r="B9" s="21" t="s">
        <v>16</v>
      </c>
      <c r="C9" s="37">
        <f>+C8/C7-1</f>
        <v>-0.16655361034537508</v>
      </c>
      <c r="D9" s="36">
        <f>IF(D8="","",+D8/D7-1)</f>
        <v>-0.1060173153957702</v>
      </c>
      <c r="E9" s="37">
        <f t="shared" ref="E9:N9" si="0">IF(E8="","",+E8/E7-1)</f>
        <v>-1.5505073919538481E-2</v>
      </c>
      <c r="F9" s="36">
        <f t="shared" si="0"/>
        <v>-9.2376330224210768E-2</v>
      </c>
      <c r="G9" s="35" t="str">
        <f>IF(G8="","",+G8/G7-1)</f>
        <v/>
      </c>
      <c r="H9" s="36" t="str">
        <f t="shared" si="0"/>
        <v/>
      </c>
      <c r="I9" s="37" t="str">
        <f t="shared" si="0"/>
        <v/>
      </c>
      <c r="J9" s="36" t="str">
        <f t="shared" si="0"/>
        <v/>
      </c>
      <c r="K9" s="37" t="str">
        <f t="shared" si="0"/>
        <v/>
      </c>
      <c r="L9" s="37" t="str">
        <f t="shared" si="0"/>
        <v/>
      </c>
      <c r="M9" s="37" t="str">
        <f t="shared" si="0"/>
        <v/>
      </c>
      <c r="N9" s="37" t="str">
        <f t="shared" si="0"/>
        <v/>
      </c>
      <c r="O9" s="37">
        <f ca="1">+O8/SUM(OFFSET(C7,0,0,,COUNTA(C8:N8)))-1</f>
        <v>-9.2783470291839976E-2</v>
      </c>
    </row>
    <row r="10" spans="2:18" ht="26.25" customHeight="1" x14ac:dyDescent="0.25">
      <c r="D10" s="13"/>
      <c r="P10" s="13"/>
    </row>
    <row r="11" spans="2:18" ht="26.25" customHeight="1" x14ac:dyDescent="0.25">
      <c r="K11" s="57" t="s">
        <v>51</v>
      </c>
      <c r="L11" s="57"/>
      <c r="M11" s="57"/>
      <c r="O11" s="15"/>
    </row>
    <row r="12" spans="2:18" ht="30.75" customHeight="1" thickBot="1" x14ac:dyDescent="0.3">
      <c r="K12" s="39" t="s">
        <v>14</v>
      </c>
      <c r="L12" s="39" t="s">
        <v>46</v>
      </c>
      <c r="M12" s="39" t="s">
        <v>15</v>
      </c>
      <c r="O12" s="15"/>
    </row>
    <row r="13" spans="2:18" ht="26.25" customHeight="1" thickBot="1" x14ac:dyDescent="0.3">
      <c r="K13" s="24" t="s">
        <v>17</v>
      </c>
      <c r="L13" s="32">
        <v>26846</v>
      </c>
      <c r="M13" s="54">
        <v>0.10006970511382063</v>
      </c>
      <c r="O13" s="15"/>
    </row>
    <row r="14" spans="2:18" ht="26.25" customHeight="1" thickBot="1" x14ac:dyDescent="0.3">
      <c r="K14" s="24" t="s">
        <v>47</v>
      </c>
      <c r="L14" s="34">
        <v>90080</v>
      </c>
      <c r="M14" s="55">
        <v>0.33577736112094769</v>
      </c>
      <c r="O14" s="15"/>
    </row>
    <row r="15" spans="2:18" ht="26.25" customHeight="1" thickBot="1" x14ac:dyDescent="0.3">
      <c r="K15" s="24" t="s">
        <v>18</v>
      </c>
      <c r="L15" s="32">
        <v>151347</v>
      </c>
      <c r="M15" s="54">
        <v>0.56415293376523168</v>
      </c>
      <c r="O15" s="15"/>
    </row>
    <row r="16" spans="2:18" ht="26.25" customHeight="1" thickBot="1" x14ac:dyDescent="0.3">
      <c r="K16" s="24" t="s">
        <v>0</v>
      </c>
      <c r="L16" s="34">
        <f>L15+L14+L13</f>
        <v>268273</v>
      </c>
      <c r="M16" s="38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x14ac:dyDescent="0.25">
      <c r="B25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50" zoomScaleNormal="50" zoomScalePageLayoutView="55" workbookViewId="0">
      <selection activeCell="C7" sqref="C7:H16"/>
    </sheetView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8.6640625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7" t="s">
        <v>27</v>
      </c>
      <c r="C4" s="57"/>
      <c r="D4" s="57"/>
      <c r="E4" s="57"/>
      <c r="F4" s="57"/>
      <c r="G4" s="57"/>
      <c r="H4" s="57"/>
      <c r="I4" s="16"/>
      <c r="J4" s="16"/>
      <c r="K4" s="16"/>
      <c r="L4" s="16"/>
      <c r="M4" s="16"/>
      <c r="N4" s="16"/>
      <c r="O4" s="16"/>
      <c r="P4" s="16"/>
      <c r="Q4" s="16"/>
    </row>
    <row r="5" spans="2:19" s="2" customFormat="1" ht="26.25" customHeight="1" x14ac:dyDescent="0.25">
      <c r="B5" s="58" t="s">
        <v>45</v>
      </c>
      <c r="C5" s="60" t="s">
        <v>58</v>
      </c>
      <c r="D5" s="61"/>
      <c r="E5" s="60" t="s">
        <v>59</v>
      </c>
      <c r="F5" s="61"/>
      <c r="G5" s="58" t="s">
        <v>32</v>
      </c>
      <c r="H5" s="62" t="s">
        <v>30</v>
      </c>
      <c r="M5" s="4"/>
      <c r="N5" s="4"/>
    </row>
    <row r="6" spans="2:19" s="2" customFormat="1" ht="26.25" customHeight="1" thickBot="1" x14ac:dyDescent="0.3">
      <c r="B6" s="59"/>
      <c r="C6" s="24" t="s">
        <v>31</v>
      </c>
      <c r="D6" s="24" t="s">
        <v>21</v>
      </c>
      <c r="E6" s="24" t="s">
        <v>31</v>
      </c>
      <c r="F6" s="24" t="s">
        <v>21</v>
      </c>
      <c r="G6" s="59"/>
      <c r="H6" s="60"/>
      <c r="M6" s="4"/>
      <c r="N6" s="4"/>
    </row>
    <row r="7" spans="2:19" ht="26.25" customHeight="1" thickBot="1" x14ac:dyDescent="0.3">
      <c r="B7" s="40" t="s">
        <v>19</v>
      </c>
      <c r="C7" s="43" t="s">
        <v>52</v>
      </c>
      <c r="D7" s="45">
        <v>0.54295762740522813</v>
      </c>
      <c r="E7" s="43" t="s">
        <v>53</v>
      </c>
      <c r="F7" s="45">
        <v>0.55810685383918623</v>
      </c>
      <c r="G7" s="47">
        <v>-6.7470945079036837E-2</v>
      </c>
      <c r="H7" s="49" t="str">
        <f>TEXT(ROUND((F7-D7)*100,1),"+0,0;-0,0") &amp; " pp"</f>
        <v>+1,5 pp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40" t="s">
        <v>20</v>
      </c>
      <c r="C8" s="44" t="s">
        <v>54</v>
      </c>
      <c r="D8" s="46">
        <v>0.38000405802982651</v>
      </c>
      <c r="E8" s="44" t="s">
        <v>55</v>
      </c>
      <c r="F8" s="46">
        <v>0.34510368169737543</v>
      </c>
      <c r="G8" s="48">
        <v>-0.17610415498660692</v>
      </c>
      <c r="H8" s="50" t="str">
        <f>TEXT(ROUND((F8-D8)*100,1),"+0,0;-0,0") &amp; " pp"</f>
        <v>-3,5 pp</v>
      </c>
      <c r="J8" s="10"/>
      <c r="M8" s="10"/>
      <c r="S8" s="12"/>
    </row>
    <row r="9" spans="2:19" ht="26.25" customHeight="1" thickBot="1" x14ac:dyDescent="0.3">
      <c r="B9" s="40" t="s">
        <v>33</v>
      </c>
      <c r="C9" s="43" t="s">
        <v>56</v>
      </c>
      <c r="D9" s="45">
        <v>7.7038314564945365E-2</v>
      </c>
      <c r="E9" s="43" t="s">
        <v>57</v>
      </c>
      <c r="F9" s="45">
        <v>9.678946446343839E-2</v>
      </c>
      <c r="G9" s="47">
        <v>0.13980949036477774</v>
      </c>
      <c r="H9" s="49" t="str">
        <f>TEXT(ROUND((F9-D9)*100,1),"+0,0;-0,0") &amp; " pp"</f>
        <v>+2,0 pp</v>
      </c>
      <c r="J9" s="10"/>
      <c r="M9" s="10"/>
    </row>
    <row r="10" spans="2:19" ht="26.25" customHeight="1" thickBot="1" x14ac:dyDescent="0.3">
      <c r="B10" s="41" t="s">
        <v>23</v>
      </c>
      <c r="C10" s="44"/>
      <c r="D10" s="46"/>
      <c r="E10" s="44"/>
      <c r="F10" s="46"/>
      <c r="G10" s="48"/>
      <c r="H10" s="51"/>
      <c r="J10" s="10"/>
      <c r="M10" s="10"/>
    </row>
    <row r="11" spans="2:19" ht="26.25" customHeight="1" thickBot="1" x14ac:dyDescent="0.3">
      <c r="B11" s="42" t="s">
        <v>24</v>
      </c>
      <c r="C11" s="52">
        <v>2.214</v>
      </c>
      <c r="D11" s="45">
        <v>7.48706502992797E-3</v>
      </c>
      <c r="E11" s="52">
        <v>2.9039999999999999</v>
      </c>
      <c r="F11" s="45">
        <v>1.0824794146261458E-2</v>
      </c>
      <c r="G11" s="47">
        <v>0.31165311653116534</v>
      </c>
      <c r="H11" s="49" t="str">
        <f t="shared" ref="H11:H16" si="0">TEXT(ROUND((F11-D11)*100,1),"+0,0;-0,0") &amp; " pp"</f>
        <v>+0,3 pp</v>
      </c>
      <c r="J11" s="10"/>
      <c r="M11" s="10"/>
    </row>
    <row r="12" spans="2:19" ht="26.25" customHeight="1" thickBot="1" x14ac:dyDescent="0.3">
      <c r="B12" s="42" t="s">
        <v>25</v>
      </c>
      <c r="C12" s="53">
        <v>13.833</v>
      </c>
      <c r="D12" s="46">
        <v>4.6778938825200365E-2</v>
      </c>
      <c r="E12" s="53">
        <v>15.058999999999999</v>
      </c>
      <c r="F12" s="46">
        <v>5.6133118129666419E-2</v>
      </c>
      <c r="G12" s="48">
        <v>8.8628641654015849E-2</v>
      </c>
      <c r="H12" s="51" t="str">
        <f t="shared" si="0"/>
        <v>+0,9 pp</v>
      </c>
      <c r="J12" s="10"/>
      <c r="M12" s="10"/>
    </row>
    <row r="13" spans="2:19" ht="26.25" customHeight="1" thickBot="1" x14ac:dyDescent="0.3">
      <c r="B13" s="42" t="s">
        <v>26</v>
      </c>
      <c r="C13" s="52">
        <v>3.5009999999999999</v>
      </c>
      <c r="D13" s="45">
        <v>1.1839302018869839E-2</v>
      </c>
      <c r="E13" s="52">
        <v>4.9029999999999996</v>
      </c>
      <c r="F13" s="45">
        <v>1.8276158987300249E-2</v>
      </c>
      <c r="G13" s="47">
        <v>0.40045701228220509</v>
      </c>
      <c r="H13" s="49" t="str">
        <f t="shared" si="0"/>
        <v>+0,6 pp</v>
      </c>
    </row>
    <row r="14" spans="2:19" ht="26.25" customHeight="1" thickBot="1" x14ac:dyDescent="0.3">
      <c r="B14" s="42" t="s">
        <v>22</v>
      </c>
      <c r="C14" s="53">
        <v>2.9830000000000001</v>
      </c>
      <c r="D14" s="46">
        <v>1.0087585810422373E-2</v>
      </c>
      <c r="E14" s="53">
        <v>2.6789999999999998</v>
      </c>
      <c r="F14" s="46">
        <v>9.9860962526978122E-3</v>
      </c>
      <c r="G14" s="48">
        <v>-0.10191082802547768</v>
      </c>
      <c r="H14" s="51" t="str">
        <f>TEXT(ROUND((F14-D14)*100,1),"+0,0;-0,0") &amp; " pp"</f>
        <v>+0,0 pp</v>
      </c>
    </row>
    <row r="15" spans="2:19" ht="26.25" customHeight="1" thickBot="1" x14ac:dyDescent="0.3">
      <c r="B15" s="42" t="s">
        <v>29</v>
      </c>
      <c r="C15" s="52">
        <v>0.10600000000000001</v>
      </c>
      <c r="D15" s="45">
        <v>3.5845930134253154E-4</v>
      </c>
      <c r="E15" s="52">
        <v>8.7999999999999995E-2</v>
      </c>
      <c r="F15" s="45">
        <v>3.28024065038226E-4</v>
      </c>
      <c r="G15" s="47">
        <v>-0.16981132075471717</v>
      </c>
      <c r="H15" s="49" t="str">
        <f t="shared" si="0"/>
        <v>+0,0 pp</v>
      </c>
    </row>
    <row r="16" spans="2:19" ht="26.25" customHeight="1" thickBot="1" x14ac:dyDescent="0.3">
      <c r="B16" s="42" t="s">
        <v>34</v>
      </c>
      <c r="C16" s="53">
        <v>0.14399999999999999</v>
      </c>
      <c r="D16" s="46">
        <v>4.8696357918232014E-4</v>
      </c>
      <c r="E16" s="53">
        <v>0.33300000000000002</v>
      </c>
      <c r="F16" s="46">
        <v>1.2412728824742203E-3</v>
      </c>
      <c r="G16" s="48">
        <v>1.3125</v>
      </c>
      <c r="H16" s="51" t="str">
        <f t="shared" si="0"/>
        <v>+0,1 pp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7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4:I33"/>
  <sheetViews>
    <sheetView showGridLines="0" zoomScale="50" zoomScaleNormal="50" zoomScaleSheetLayoutView="70" workbookViewId="0">
      <selection activeCell="C6" sqref="C6:F15"/>
    </sheetView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4" spans="2:8" ht="33.75" customHeight="1" x14ac:dyDescent="0.25">
      <c r="B4" s="63" t="s">
        <v>35</v>
      </c>
      <c r="C4" s="63"/>
      <c r="D4" s="63"/>
      <c r="E4" s="63"/>
      <c r="F4" s="63"/>
      <c r="G4" s="18"/>
      <c r="H4" s="18"/>
    </row>
    <row r="5" spans="2:8" ht="30" customHeight="1" thickBot="1" x14ac:dyDescent="0.3">
      <c r="B5" s="24" t="s">
        <v>36</v>
      </c>
      <c r="C5" s="24" t="s">
        <v>37</v>
      </c>
      <c r="D5" s="24" t="s">
        <v>58</v>
      </c>
      <c r="E5" s="24" t="s">
        <v>59</v>
      </c>
      <c r="F5" s="24" t="s">
        <v>38</v>
      </c>
      <c r="G5" s="19"/>
    </row>
    <row r="6" spans="2:8" ht="30" customHeight="1" thickBot="1" x14ac:dyDescent="0.3">
      <c r="B6" s="24">
        <v>1</v>
      </c>
      <c r="C6" s="25" t="s">
        <v>60</v>
      </c>
      <c r="D6" s="22">
        <v>27709</v>
      </c>
      <c r="E6" s="22">
        <v>24874</v>
      </c>
      <c r="F6" s="26">
        <f t="shared" ref="F6:F15" si="0">E6/D6-1</f>
        <v>-0.10231332779963187</v>
      </c>
    </row>
    <row r="7" spans="2:8" ht="30" customHeight="1" thickBot="1" x14ac:dyDescent="0.3">
      <c r="B7" s="24">
        <v>2</v>
      </c>
      <c r="C7" s="27" t="s">
        <v>39</v>
      </c>
      <c r="D7" s="23">
        <v>28289</v>
      </c>
      <c r="E7" s="23">
        <v>24607</v>
      </c>
      <c r="F7" s="28">
        <f t="shared" si="0"/>
        <v>-0.13015659797094281</v>
      </c>
    </row>
    <row r="8" spans="2:8" ht="30" customHeight="1" thickBot="1" x14ac:dyDescent="0.3">
      <c r="B8" s="24">
        <v>3</v>
      </c>
      <c r="C8" s="25" t="s">
        <v>61</v>
      </c>
      <c r="D8" s="22">
        <v>25906</v>
      </c>
      <c r="E8" s="22">
        <v>23491</v>
      </c>
      <c r="F8" s="26">
        <f t="shared" si="0"/>
        <v>-9.3221647494788895E-2</v>
      </c>
    </row>
    <row r="9" spans="2:8" ht="30" customHeight="1" thickBot="1" x14ac:dyDescent="0.3">
      <c r="B9" s="24">
        <v>4</v>
      </c>
      <c r="C9" s="27" t="s">
        <v>40</v>
      </c>
      <c r="D9" s="23">
        <v>22241</v>
      </c>
      <c r="E9" s="23">
        <v>19118</v>
      </c>
      <c r="F9" s="28">
        <f t="shared" si="0"/>
        <v>-0.14041634818578297</v>
      </c>
    </row>
    <row r="10" spans="2:8" ht="30" customHeight="1" thickBot="1" x14ac:dyDescent="0.3">
      <c r="B10" s="24">
        <v>5</v>
      </c>
      <c r="C10" s="25" t="s">
        <v>41</v>
      </c>
      <c r="D10" s="22">
        <v>18508</v>
      </c>
      <c r="E10" s="22">
        <v>16670</v>
      </c>
      <c r="F10" s="26">
        <f t="shared" si="0"/>
        <v>-9.9308407175275559E-2</v>
      </c>
    </row>
    <row r="11" spans="2:8" ht="30" customHeight="1" thickBot="1" x14ac:dyDescent="0.3">
      <c r="B11" s="24">
        <v>6</v>
      </c>
      <c r="C11" s="27" t="s">
        <v>42</v>
      </c>
      <c r="D11" s="23">
        <v>14920</v>
      </c>
      <c r="E11" s="23">
        <v>14284</v>
      </c>
      <c r="F11" s="28">
        <f t="shared" si="0"/>
        <v>-4.2627345844504005E-2</v>
      </c>
    </row>
    <row r="12" spans="2:8" ht="30" customHeight="1" thickBot="1" x14ac:dyDescent="0.3">
      <c r="B12" s="24">
        <v>7</v>
      </c>
      <c r="C12" s="25" t="s">
        <v>43</v>
      </c>
      <c r="D12" s="22">
        <v>13721</v>
      </c>
      <c r="E12" s="22">
        <v>13510</v>
      </c>
      <c r="F12" s="26">
        <f t="shared" si="0"/>
        <v>-1.5377887909044485E-2</v>
      </c>
    </row>
    <row r="13" spans="2:8" ht="30" customHeight="1" thickBot="1" x14ac:dyDescent="0.3">
      <c r="B13" s="24">
        <v>8</v>
      </c>
      <c r="C13" s="27" t="s">
        <v>62</v>
      </c>
      <c r="D13" s="23">
        <v>14366</v>
      </c>
      <c r="E13" s="23">
        <v>13055</v>
      </c>
      <c r="F13" s="28">
        <f t="shared" si="0"/>
        <v>-9.1257134901851611E-2</v>
      </c>
    </row>
    <row r="14" spans="2:8" ht="30" customHeight="1" thickBot="1" x14ac:dyDescent="0.3">
      <c r="B14" s="24">
        <v>9</v>
      </c>
      <c r="C14" s="25" t="s">
        <v>63</v>
      </c>
      <c r="D14" s="22">
        <v>12953</v>
      </c>
      <c r="E14" s="22">
        <v>11521</v>
      </c>
      <c r="F14" s="26">
        <f t="shared" si="0"/>
        <v>-0.11055353972052806</v>
      </c>
    </row>
    <row r="15" spans="2:8" ht="30" customHeight="1" thickBot="1" x14ac:dyDescent="0.3">
      <c r="B15" s="24">
        <v>10</v>
      </c>
      <c r="C15" s="27" t="s">
        <v>50</v>
      </c>
      <c r="D15" s="23">
        <v>10584</v>
      </c>
      <c r="E15" s="23">
        <v>9943</v>
      </c>
      <c r="F15" s="28">
        <f t="shared" si="0"/>
        <v>-6.0563114134542739E-2</v>
      </c>
    </row>
    <row r="16" spans="2:8" x14ac:dyDescent="0.25">
      <c r="B16" s="29" t="s">
        <v>44</v>
      </c>
    </row>
    <row r="17" spans="2:9" x14ac:dyDescent="0.25">
      <c r="B17" s="30" t="s">
        <v>49</v>
      </c>
      <c r="I17" s="20"/>
    </row>
    <row r="18" spans="2:9" x14ac:dyDescent="0.25">
      <c r="I18" s="20"/>
    </row>
    <row r="19" spans="2:9" ht="24" customHeight="1" x14ac:dyDescent="0.25">
      <c r="I19" s="20"/>
    </row>
    <row r="20" spans="2:9" ht="24" customHeight="1" x14ac:dyDescent="0.25">
      <c r="I20" s="20"/>
    </row>
    <row r="21" spans="2:9" ht="24" customHeight="1" x14ac:dyDescent="0.25">
      <c r="I21" s="20"/>
    </row>
    <row r="22" spans="2:9" ht="24" customHeight="1" x14ac:dyDescent="0.25">
      <c r="I22" s="20"/>
    </row>
    <row r="23" spans="2:9" ht="24" customHeight="1" x14ac:dyDescent="0.25">
      <c r="I23" s="20"/>
    </row>
    <row r="24" spans="2:9" ht="24" customHeight="1" x14ac:dyDescent="0.25">
      <c r="I24" s="20"/>
    </row>
    <row r="25" spans="2:9" ht="24" customHeight="1" x14ac:dyDescent="0.25">
      <c r="I25" s="20"/>
    </row>
    <row r="26" spans="2:9" ht="24" customHeight="1" x14ac:dyDescent="0.25">
      <c r="I26" s="20"/>
    </row>
    <row r="27" spans="2:9" ht="24" customHeight="1" x14ac:dyDescent="0.25">
      <c r="I27" s="20"/>
    </row>
    <row r="28" spans="2:9" ht="24" customHeight="1" x14ac:dyDescent="0.25"/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2026-05-07T08:12:50Z</dcterms:modified>
</cp:coreProperties>
</file>